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za/Desktop/Obecní úřad/Rozpočet/"/>
    </mc:Choice>
  </mc:AlternateContent>
  <xr:revisionPtr revIDLastSave="0" documentId="13_ncr:1_{F30B0B6F-856D-7E4F-BDC0-43983160078C}" xr6:coauthVersionLast="45" xr6:coauthVersionMax="45" xr10:uidLastSave="{00000000-0000-0000-0000-000000000000}"/>
  <bookViews>
    <workbookView xWindow="0" yWindow="460" windowWidth="25600" windowHeight="14580" xr2:uid="{019F9917-A058-4A7B-B227-868B4B4FDBBD}"/>
  </bookViews>
  <sheets>
    <sheet name="Lis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4" i="1" l="1"/>
  <c r="H10" i="1"/>
  <c r="H11" i="1"/>
  <c r="H45" i="1"/>
  <c r="H89" i="1"/>
  <c r="H90" i="1"/>
  <c r="H91" i="1"/>
  <c r="H88" i="1"/>
  <c r="H92" i="1"/>
  <c r="H83" i="1"/>
  <c r="H19" i="1"/>
  <c r="H8" i="1"/>
  <c r="H24" i="1"/>
  <c r="I10" i="1"/>
  <c r="I11" i="1"/>
  <c r="H18" i="1"/>
  <c r="I18" i="1"/>
  <c r="H22" i="1"/>
  <c r="I22" i="1"/>
  <c r="I25" i="1"/>
  <c r="I26" i="1"/>
  <c r="H28" i="1"/>
  <c r="I28" i="1"/>
  <c r="I29" i="1"/>
  <c r="I30" i="1"/>
  <c r="H41" i="1"/>
  <c r="I41" i="1"/>
  <c r="H43" i="1"/>
  <c r="I44" i="1"/>
  <c r="I45" i="1"/>
  <c r="H52" i="1"/>
  <c r="I52" i="1"/>
  <c r="I58" i="1"/>
  <c r="I63" i="1"/>
  <c r="I64" i="1"/>
  <c r="I67" i="1"/>
  <c r="I75" i="1"/>
  <c r="I76" i="1"/>
  <c r="I85" i="1"/>
  <c r="I93" i="1"/>
  <c r="I94" i="1"/>
  <c r="H78" i="1"/>
  <c r="H79" i="1"/>
  <c r="H77" i="1"/>
  <c r="H50" i="1"/>
  <c r="H51" i="1"/>
  <c r="H53" i="1"/>
  <c r="H54" i="1"/>
  <c r="H56" i="1"/>
  <c r="H57" i="1"/>
  <c r="H61" i="1"/>
  <c r="H62" i="1"/>
  <c r="H65" i="1"/>
  <c r="H69" i="1"/>
  <c r="H72" i="1"/>
  <c r="H86" i="1"/>
  <c r="H87" i="1"/>
  <c r="H94" i="1"/>
  <c r="H5" i="1"/>
  <c r="H6" i="1"/>
  <c r="H7" i="1"/>
  <c r="H9" i="1"/>
  <c r="H17" i="1"/>
  <c r="H20" i="1"/>
  <c r="H33" i="1"/>
  <c r="H37" i="1"/>
  <c r="H39" i="1"/>
  <c r="H40" i="1"/>
  <c r="H16" i="1"/>
  <c r="H4" i="1"/>
  <c r="H12" i="1"/>
  <c r="H13" i="1"/>
  <c r="H14" i="1"/>
  <c r="H15" i="1"/>
  <c r="H21" i="1"/>
  <c r="H23" i="1"/>
  <c r="H27" i="1"/>
  <c r="H31" i="1"/>
  <c r="H38" i="1"/>
  <c r="G81" i="1"/>
  <c r="G70" i="1"/>
  <c r="G45" i="1"/>
  <c r="G94" i="1"/>
  <c r="H49" i="1"/>
  <c r="F45" i="1"/>
  <c r="E45" i="1"/>
  <c r="D45" i="1"/>
  <c r="E94" i="1"/>
  <c r="D94" i="1"/>
  <c r="F94" i="1"/>
</calcChain>
</file>

<file path=xl/sharedStrings.xml><?xml version="1.0" encoding="utf-8"?>
<sst xmlns="http://schemas.openxmlformats.org/spreadsheetml/2006/main" count="246" uniqueCount="223">
  <si>
    <t xml:space="preserve">Bez §, pol. 1111:  </t>
  </si>
  <si>
    <t xml:space="preserve">Bez §, pol. 1112:      </t>
  </si>
  <si>
    <t xml:space="preserve">Bez §, pol. 1113:     </t>
  </si>
  <si>
    <t xml:space="preserve">Bez §, pol. 1121:  </t>
  </si>
  <si>
    <t xml:space="preserve">Bez §, pol. 1211:  </t>
  </si>
  <si>
    <t xml:space="preserve">Bez §, pol.1381:       </t>
  </si>
  <si>
    <t xml:space="preserve">Bez §, pol. 1511:     </t>
  </si>
  <si>
    <t xml:space="preserve">Bez §, pol. 1340:     </t>
  </si>
  <si>
    <t xml:space="preserve">Bez §, pol. 1341:      </t>
  </si>
  <si>
    <t xml:space="preserve">Bez §, pol. 1345:      </t>
  </si>
  <si>
    <t xml:space="preserve">Bez §, pol. 1361:      </t>
  </si>
  <si>
    <t xml:space="preserve">Bez §, pol. 4112:    </t>
  </si>
  <si>
    <t xml:space="preserve">Bez §, pol. 4121:        </t>
  </si>
  <si>
    <t xml:space="preserve">Bez §, pol. 4129:    </t>
  </si>
  <si>
    <t xml:space="preserve">§ 1032:                     </t>
  </si>
  <si>
    <t xml:space="preserve">§ 3326:                     </t>
  </si>
  <si>
    <t xml:space="preserve">§ 3341:                     </t>
  </si>
  <si>
    <t xml:space="preserve">§ 3399:                     </t>
  </si>
  <si>
    <t xml:space="preserve">§ 3612:                     </t>
  </si>
  <si>
    <t xml:space="preserve">§ 3613:                     </t>
  </si>
  <si>
    <t xml:space="preserve">§ 3639:                     </t>
  </si>
  <si>
    <t xml:space="preserve">§ 3723:                     </t>
  </si>
  <si>
    <t xml:space="preserve">§ 6310:                          </t>
  </si>
  <si>
    <t xml:space="preserve">§ 6330:                   </t>
  </si>
  <si>
    <t xml:space="preserve">Financování – bez §, pol. 8115:   </t>
  </si>
  <si>
    <t xml:space="preserve">§ 6409:                     </t>
  </si>
  <si>
    <t xml:space="preserve">§ 2212: </t>
  </si>
  <si>
    <t xml:space="preserve">§ 2310:        </t>
  </si>
  <si>
    <t xml:space="preserve">§ 3111:         </t>
  </si>
  <si>
    <t xml:space="preserve">§ 2342:           </t>
  </si>
  <si>
    <t xml:space="preserve">§ 2333:                                                                                                                    </t>
  </si>
  <si>
    <t xml:space="preserve">§ 3341:           </t>
  </si>
  <si>
    <t>Financování – bez §, pol. 8124</t>
  </si>
  <si>
    <t xml:space="preserve">§ 2219:                </t>
  </si>
  <si>
    <t xml:space="preserve">§ 2292:           </t>
  </si>
  <si>
    <t xml:space="preserve">§ 3314:                                                              </t>
  </si>
  <si>
    <t xml:space="preserve">§ 3319:                 </t>
  </si>
  <si>
    <t xml:space="preserve">§ 3326:     </t>
  </si>
  <si>
    <t>VÝDAJE</t>
  </si>
  <si>
    <t>PŘÍJMY</t>
  </si>
  <si>
    <t>CELKEM PŘÍJMY</t>
  </si>
  <si>
    <t>CELKEM VÝDAJE</t>
  </si>
  <si>
    <t xml:space="preserve">§ 3111:                          </t>
  </si>
  <si>
    <t>§ 3399:</t>
  </si>
  <si>
    <t>Poplatek za komunální odpad</t>
  </si>
  <si>
    <t>Poplatek ze psů</t>
  </si>
  <si>
    <t>Správní poplatky</t>
  </si>
  <si>
    <t>Zachování hodnot místních památek – sbírka na kapličku</t>
  </si>
  <si>
    <t xml:space="preserve">Mateřská škola – převod fondů a výsledku hospodaření </t>
  </si>
  <si>
    <t>Příjmy z pořádání kulturních akcí</t>
  </si>
  <si>
    <t>Příjmy z úroků</t>
  </si>
  <si>
    <t xml:space="preserve">Využití zůstatku v bance k 31.12.2018 (ČS+ČNB) </t>
  </si>
  <si>
    <t>IDS – dopravní obslužnost</t>
  </si>
  <si>
    <t>Územní plán</t>
  </si>
  <si>
    <t>Svoz nebezpečných odpadů</t>
  </si>
  <si>
    <t>Svoz komunálních odpadů</t>
  </si>
  <si>
    <t>Svoz recyklovaných odpadů – plasty, sklo, papír</t>
  </si>
  <si>
    <t>Svoz ostatních odpadů – bioodpad</t>
  </si>
  <si>
    <t xml:space="preserve">Finanční vypořádání - vratky nevyčerpaných dotací  </t>
  </si>
  <si>
    <t xml:space="preserve">Splátky úvěru ČS a půjčky SFŽP </t>
  </si>
  <si>
    <t>§ 3419:</t>
  </si>
  <si>
    <t>§ 3421:</t>
  </si>
  <si>
    <t>§ 3612:</t>
  </si>
  <si>
    <t>§ 3613:</t>
  </si>
  <si>
    <t xml:space="preserve">§ 3631:            </t>
  </si>
  <si>
    <t xml:space="preserve">§ 3635:                                            </t>
  </si>
  <si>
    <t xml:space="preserve">§ 3636:     </t>
  </si>
  <si>
    <t xml:space="preserve">§ 3639:                        </t>
  </si>
  <si>
    <t xml:space="preserve">§ 3721:            </t>
  </si>
  <si>
    <t xml:space="preserve">§ 3722:           </t>
  </si>
  <si>
    <t xml:space="preserve">§ 3723:             </t>
  </si>
  <si>
    <t xml:space="preserve">§ 3726:            </t>
  </si>
  <si>
    <t xml:space="preserve">§ 5512:           </t>
  </si>
  <si>
    <t xml:space="preserve">§ 6112:           </t>
  </si>
  <si>
    <t xml:space="preserve">§ 6171:                                                                             </t>
  </si>
  <si>
    <t xml:space="preserve">§ 6310:                                                                                                                                    </t>
  </si>
  <si>
    <t xml:space="preserve">§ 6320:             </t>
  </si>
  <si>
    <t xml:space="preserve">§ 6330:            </t>
  </si>
  <si>
    <t xml:space="preserve">§ 6399:              </t>
  </si>
  <si>
    <t xml:space="preserve">§ 6402:         </t>
  </si>
  <si>
    <t xml:space="preserve">§ 6409:                                                                          </t>
  </si>
  <si>
    <t>Lesy</t>
  </si>
  <si>
    <t>Silnice</t>
  </si>
  <si>
    <t>Ostatní záležitosti pozemních komunikací</t>
  </si>
  <si>
    <t>Úpravy drobných vodních toků</t>
  </si>
  <si>
    <t>Pitná voda</t>
  </si>
  <si>
    <t>Protierozní ochrana</t>
  </si>
  <si>
    <t xml:space="preserve">Mateřská škola </t>
  </si>
  <si>
    <t>Činnosti knihovnické</t>
  </si>
  <si>
    <t xml:space="preserve">Ostatní záležitosti kultury </t>
  </si>
  <si>
    <t xml:space="preserve">Zachování hodnot místních památek </t>
  </si>
  <si>
    <t>Rozhlas a televize</t>
  </si>
  <si>
    <t>Ostatní tělovýchovná činnost</t>
  </si>
  <si>
    <t>Využití volného času dětí a mládeže</t>
  </si>
  <si>
    <t>Bytové hospodářství</t>
  </si>
  <si>
    <t>Nebytové hospodářství</t>
  </si>
  <si>
    <t xml:space="preserve">Veřejné osvětlení </t>
  </si>
  <si>
    <t>Územní rozvoj</t>
  </si>
  <si>
    <t>Komunální služby a území jinde nezařazené</t>
  </si>
  <si>
    <t>Požární ochrana - dobrovolná část</t>
  </si>
  <si>
    <t>Zastupitelstva obcí</t>
  </si>
  <si>
    <t>Činnost místní správy</t>
  </si>
  <si>
    <t>Obecné výdaje z finančních operací</t>
  </si>
  <si>
    <t>Pojištění budovy</t>
  </si>
  <si>
    <t>Ostatní činnosti jinde nezařazené</t>
  </si>
  <si>
    <t>Převody vlastním fondům</t>
  </si>
  <si>
    <t>Ostatní finanční operace</t>
  </si>
  <si>
    <t>Daň z příjmů fyzických osob ze závislé činnosti</t>
  </si>
  <si>
    <t>Daň z příjmů právnických osob</t>
  </si>
  <si>
    <t>Daň z přidané hodnoty</t>
  </si>
  <si>
    <t>Daň z hazardních her</t>
  </si>
  <si>
    <t>Daň z nemovitých věcí</t>
  </si>
  <si>
    <t>Poplatek z ubytovací kapacity</t>
  </si>
  <si>
    <t>Dotace pro obec</t>
  </si>
  <si>
    <t>Neinvestiční přijaté transfery od obcí</t>
  </si>
  <si>
    <t>Transfery od dobrovolných svazků obcí</t>
  </si>
  <si>
    <t>Lesy - prodej dřeva</t>
  </si>
  <si>
    <t>Obecní byty</t>
  </si>
  <si>
    <t>Příjmy z nebytových prostor</t>
  </si>
  <si>
    <t>Příjmy z prodeje/pronájmu pozemků</t>
  </si>
  <si>
    <t>Poplatky za recyklaci odpadu z obalů</t>
  </si>
  <si>
    <t>Paragraf</t>
  </si>
  <si>
    <t>Název</t>
  </si>
  <si>
    <t>Schválený rozp. 2018</t>
  </si>
  <si>
    <t>Skutečnost 2018</t>
  </si>
  <si>
    <t>Návrh rozp. 2019</t>
  </si>
  <si>
    <t xml:space="preserve">Bez §, pol. 1122:  </t>
  </si>
  <si>
    <t>Daň z příjmů právnických osob za obce</t>
  </si>
  <si>
    <t xml:space="preserve">Bez §, pol. 1334:  </t>
  </si>
  <si>
    <t>Odvody za odnětí půdy ze ZPF</t>
  </si>
  <si>
    <t xml:space="preserve">Bez §, pol. 1335:  </t>
  </si>
  <si>
    <t>Poplatky za odnětí pozemků plnění funkcí lesa</t>
  </si>
  <si>
    <t xml:space="preserve">Bez §, pol. 1356:      </t>
  </si>
  <si>
    <t>Příjmy úhrad za dobývání nerostů</t>
  </si>
  <si>
    <t xml:space="preserve">Bez §, pol. 4111:    </t>
  </si>
  <si>
    <t>Neinvestiční příjmové transfery</t>
  </si>
  <si>
    <t xml:space="preserve">Bez §, pol. 4116:    </t>
  </si>
  <si>
    <t>Ostatní neinvestiční přijaté transfery</t>
  </si>
  <si>
    <t xml:space="preserve">Bez §, pol. 4122:        </t>
  </si>
  <si>
    <t>Neinvestiční přijaté transfery od krajů</t>
  </si>
  <si>
    <t xml:space="preserve">Bez §, pol. 4222:    </t>
  </si>
  <si>
    <t>Investiční přijaté transfery od krajů</t>
  </si>
  <si>
    <t xml:space="preserve">§ 6171:                     </t>
  </si>
  <si>
    <t xml:space="preserve">§ 1019:                     </t>
  </si>
  <si>
    <t>Ostatní zemědělská a potr. Činnost a rozvoj</t>
  </si>
  <si>
    <t xml:space="preserve">§ 1031:                     </t>
  </si>
  <si>
    <t>Pěstební činnost</t>
  </si>
  <si>
    <t xml:space="preserve">§ 1037:                     </t>
  </si>
  <si>
    <t>Celospolečenské funkce lesů</t>
  </si>
  <si>
    <t xml:space="preserve">§ 2229:                </t>
  </si>
  <si>
    <t>Ostatní záležitosti v silniční dopravě</t>
  </si>
  <si>
    <t xml:space="preserve">§ 3330:     </t>
  </si>
  <si>
    <t>Činnosti registrovaných církví</t>
  </si>
  <si>
    <t xml:space="preserve">§ 3745:            </t>
  </si>
  <si>
    <t>Péče o vzhled obcí a veřejnou zeleň</t>
  </si>
  <si>
    <t xml:space="preserve">§ 6115:           </t>
  </si>
  <si>
    <t>Volby do zastupitelstev územních samosprávných celků</t>
  </si>
  <si>
    <t xml:space="preserve">§ 6118:           </t>
  </si>
  <si>
    <t>Volba prezidenta republiky</t>
  </si>
  <si>
    <t>Daň z příjmů fyzických osob ze sam. výdělečné činnosti</t>
  </si>
  <si>
    <t xml:space="preserve">Bez §, pol. 8901:    </t>
  </si>
  <si>
    <t>Proúčtování zůstatku v pokladně</t>
  </si>
  <si>
    <t xml:space="preserve">Bez §, pol. 8905:    </t>
  </si>
  <si>
    <t>Kontokorent</t>
  </si>
  <si>
    <t>Daň z příjmů fyzických osob vybíraná srážkou</t>
  </si>
  <si>
    <t>Výdaje na krizová opatření</t>
  </si>
  <si>
    <t>Poznámka</t>
  </si>
  <si>
    <t>zrušit</t>
  </si>
  <si>
    <t>ROSA</t>
  </si>
  <si>
    <t>od FÚ</t>
  </si>
  <si>
    <t xml:space="preserve">Bez §, pol.1382:       </t>
  </si>
  <si>
    <t>Zrušený odvod z loterií</t>
  </si>
  <si>
    <t>dotace (volby)</t>
  </si>
  <si>
    <t>Šerkovice</t>
  </si>
  <si>
    <t>doatce SDH</t>
  </si>
  <si>
    <t>VaK</t>
  </si>
  <si>
    <t>bude 0</t>
  </si>
  <si>
    <t xml:space="preserve">§ 3114:                          </t>
  </si>
  <si>
    <t>EKOKOM 50000</t>
  </si>
  <si>
    <t>pujčení pivních setů a stanů</t>
  </si>
  <si>
    <t>v bance</t>
  </si>
  <si>
    <t>pokl. Čnb</t>
  </si>
  <si>
    <t>stromky</t>
  </si>
  <si>
    <t>práce v lese - Šedý</t>
  </si>
  <si>
    <t>myslivci</t>
  </si>
  <si>
    <t>chodníky</t>
  </si>
  <si>
    <t>radar</t>
  </si>
  <si>
    <t>potok</t>
  </si>
  <si>
    <t>poldr</t>
  </si>
  <si>
    <t>příspěvek MŠ</t>
  </si>
  <si>
    <t>kaplička, zrušit</t>
  </si>
  <si>
    <t>KT, OSA, Intergram</t>
  </si>
  <si>
    <t>sokol</t>
  </si>
  <si>
    <t>sekáči, šindelka - pozemky</t>
  </si>
  <si>
    <t>z voleb do EP</t>
  </si>
  <si>
    <t>DPPO za obec</t>
  </si>
  <si>
    <t>Návrh 2020</t>
  </si>
  <si>
    <t>Předpoklad 2019</t>
  </si>
  <si>
    <t>křížek</t>
  </si>
  <si>
    <t>kytky, stromy…</t>
  </si>
  <si>
    <t>od JMK na místní správu - provoz obecního rozhlasu</t>
  </si>
  <si>
    <t>dotace - i hasiči</t>
  </si>
  <si>
    <t xml:space="preserve"> </t>
  </si>
  <si>
    <t>Výletiště</t>
  </si>
  <si>
    <t>VaK - poplatek</t>
  </si>
  <si>
    <t>hody, pohádkový les, masopust</t>
  </si>
  <si>
    <t>vodné a stočné nájemníků</t>
  </si>
  <si>
    <t xml:space="preserve">§ 3613: org. 5 </t>
  </si>
  <si>
    <t>MŠ</t>
  </si>
  <si>
    <t>smazat</t>
  </si>
  <si>
    <t>obecní komunikace (silnice k lípám)</t>
  </si>
  <si>
    <t>kronika</t>
  </si>
  <si>
    <t>dětské hříště</t>
  </si>
  <si>
    <t>masopust, hody, p. les, v. strom, důchodci, dílničky</t>
  </si>
  <si>
    <t>náklady na obecní byty</t>
  </si>
  <si>
    <t xml:space="preserve">§ 5213           </t>
  </si>
  <si>
    <t>§ 3613:org 5</t>
  </si>
  <si>
    <t>Mateřská školka</t>
  </si>
  <si>
    <t>Příspěvky svazkům tišnovsko (popelnice, štěpkovač)</t>
  </si>
  <si>
    <t>Mikroregion Porta, obědy</t>
  </si>
  <si>
    <t>opravy + kofin. dotace</t>
  </si>
  <si>
    <t>jen proúčtování daně ze zisku</t>
  </si>
  <si>
    <t>Návrh rozpočtu na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</si>
</sst>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rgb="FF333333"/>
      <name val="Times New Roman"/>
      <family val="1"/>
      <charset val="238"/>
    </font>
    <font>
      <sz val="11"/>
      <color theme="1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333333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164" fontId="0" fillId="0" borderId="0" xfId="0" applyNumberForma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5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49" fontId="2" fillId="0" borderId="0" xfId="0" applyNumberFormat="1" applyFont="1"/>
    <xf numFmtId="49" fontId="0" fillId="0" borderId="0" xfId="0" applyNumberFormat="1" applyAlignment="1">
      <alignment horizontal="left" indent="3"/>
    </xf>
    <xf numFmtId="49" fontId="8" fillId="0" borderId="0" xfId="0" applyNumberFormat="1" applyFont="1"/>
    <xf numFmtId="17" fontId="7" fillId="0" borderId="1" xfId="0" applyNumberFormat="1" applyFont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right"/>
    </xf>
    <xf numFmtId="0" fontId="0" fillId="0" borderId="0" xfId="0" applyBorder="1"/>
    <xf numFmtId="165" fontId="9" fillId="0" borderId="0" xfId="0" applyNumberFormat="1" applyFont="1"/>
    <xf numFmtId="165" fontId="0" fillId="0" borderId="0" xfId="0" applyNumberFormat="1"/>
    <xf numFmtId="0" fontId="0" fillId="0" borderId="0" xfId="0" applyAlignment="1">
      <alignment horizontal="left" indent="23"/>
    </xf>
    <xf numFmtId="0" fontId="3" fillId="0" borderId="2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2EF5-79A6-4B12-8BFC-5A06CC97EC54}">
  <sheetPr>
    <pageSetUpPr fitToPage="1"/>
  </sheetPr>
  <dimension ref="A1:L100"/>
  <sheetViews>
    <sheetView tabSelected="1" zoomScaleNormal="120" workbookViewId="0">
      <pane ySplit="1" topLeftCell="A2" activePane="bottomLeft" state="frozen"/>
      <selection pane="bottomLeft" activeCell="K4" sqref="K4"/>
    </sheetView>
  </sheetViews>
  <sheetFormatPr baseColWidth="10" defaultColWidth="8.83203125" defaultRowHeight="15" x14ac:dyDescent="0.2"/>
  <cols>
    <col min="1" max="1" width="27" bestFit="1" customWidth="1"/>
    <col min="2" max="2" width="45.33203125" style="5" customWidth="1"/>
    <col min="3" max="3" width="27.1640625" style="5" hidden="1" customWidth="1"/>
    <col min="4" max="5" width="14.1640625" style="5" hidden="1" customWidth="1"/>
    <col min="6" max="6" width="14.1640625" style="2" customWidth="1"/>
    <col min="7" max="7" width="14.1640625" style="2" hidden="1" customWidth="1"/>
    <col min="8" max="9" width="14.1640625" style="2" customWidth="1"/>
    <col min="12" max="12" width="17.5" customWidth="1"/>
  </cols>
  <sheetData>
    <row r="1" spans="1:9" ht="34" x14ac:dyDescent="0.4">
      <c r="A1" s="25" t="s">
        <v>222</v>
      </c>
      <c r="B1" s="25"/>
      <c r="C1" s="25"/>
      <c r="D1" s="25"/>
      <c r="E1" s="25"/>
      <c r="F1" s="25"/>
      <c r="G1"/>
      <c r="H1" s="21"/>
      <c r="I1" s="21"/>
    </row>
    <row r="2" spans="1:9" ht="61.25" customHeight="1" x14ac:dyDescent="0.35">
      <c r="A2" s="24" t="s">
        <v>39</v>
      </c>
      <c r="B2" s="24"/>
      <c r="C2" s="24"/>
      <c r="D2" s="24"/>
      <c r="E2" s="24"/>
      <c r="F2" s="24"/>
      <c r="G2"/>
      <c r="H2"/>
      <c r="I2"/>
    </row>
    <row r="3" spans="1:9" s="6" customFormat="1" ht="41.5" customHeight="1" x14ac:dyDescent="0.2">
      <c r="A3" s="7" t="s">
        <v>121</v>
      </c>
      <c r="B3" s="7" t="s">
        <v>122</v>
      </c>
      <c r="C3" s="7" t="s">
        <v>166</v>
      </c>
      <c r="D3" s="11" t="s">
        <v>123</v>
      </c>
      <c r="E3" s="11" t="s">
        <v>124</v>
      </c>
      <c r="F3" s="11" t="s">
        <v>125</v>
      </c>
      <c r="G3" s="18">
        <v>43739</v>
      </c>
      <c r="H3" s="18" t="s">
        <v>197</v>
      </c>
      <c r="I3" s="18" t="s">
        <v>196</v>
      </c>
    </row>
    <row r="4" spans="1:9" ht="16" x14ac:dyDescent="0.2">
      <c r="A4" s="4" t="s">
        <v>0</v>
      </c>
      <c r="B4" s="4" t="s">
        <v>107</v>
      </c>
      <c r="C4" s="4"/>
      <c r="D4" s="8">
        <v>1516500</v>
      </c>
      <c r="E4" s="8">
        <v>1621959</v>
      </c>
      <c r="F4" s="8">
        <v>1650000</v>
      </c>
      <c r="G4" s="8">
        <v>1495764</v>
      </c>
      <c r="H4" s="8">
        <f>G4/10*12</f>
        <v>1794916.7999999998</v>
      </c>
      <c r="I4" s="8">
        <v>1800000</v>
      </c>
    </row>
    <row r="5" spans="1:9" ht="16" x14ac:dyDescent="0.2">
      <c r="A5" s="4" t="s">
        <v>1</v>
      </c>
      <c r="B5" s="4" t="s">
        <v>159</v>
      </c>
      <c r="C5" s="4"/>
      <c r="D5" s="8">
        <v>100000</v>
      </c>
      <c r="E5" s="8">
        <v>45804</v>
      </c>
      <c r="F5" s="8">
        <v>45000</v>
      </c>
      <c r="G5" s="8">
        <v>34597</v>
      </c>
      <c r="H5" s="8">
        <f t="shared" ref="H5:H44" si="0">G5/10*12</f>
        <v>41516.399999999994</v>
      </c>
      <c r="I5" s="8">
        <v>45000</v>
      </c>
    </row>
    <row r="6" spans="1:9" ht="16" x14ac:dyDescent="0.2">
      <c r="A6" s="4" t="s">
        <v>2</v>
      </c>
      <c r="B6" s="4" t="s">
        <v>164</v>
      </c>
      <c r="C6" s="4"/>
      <c r="D6" s="8">
        <v>180000</v>
      </c>
      <c r="E6" s="8">
        <v>136658</v>
      </c>
      <c r="F6" s="8">
        <v>138000</v>
      </c>
      <c r="G6" s="8">
        <v>139918</v>
      </c>
      <c r="H6" s="8">
        <f t="shared" si="0"/>
        <v>167901.59999999998</v>
      </c>
      <c r="I6" s="8">
        <v>160000</v>
      </c>
    </row>
    <row r="7" spans="1:9" ht="16" x14ac:dyDescent="0.2">
      <c r="A7" s="4" t="s">
        <v>3</v>
      </c>
      <c r="B7" s="4" t="s">
        <v>108</v>
      </c>
      <c r="C7" s="4"/>
      <c r="D7" s="8">
        <v>1400000</v>
      </c>
      <c r="E7" s="8">
        <v>1336657</v>
      </c>
      <c r="F7" s="8">
        <v>1300000</v>
      </c>
      <c r="G7" s="8">
        <v>1280800</v>
      </c>
      <c r="H7" s="8">
        <f t="shared" si="0"/>
        <v>1536960</v>
      </c>
      <c r="I7" s="8">
        <v>1500000</v>
      </c>
    </row>
    <row r="8" spans="1:9" ht="16" x14ac:dyDescent="0.2">
      <c r="A8" s="4" t="s">
        <v>126</v>
      </c>
      <c r="B8" s="4" t="s">
        <v>127</v>
      </c>
      <c r="C8" s="4" t="s">
        <v>221</v>
      </c>
      <c r="D8" s="8">
        <v>30000</v>
      </c>
      <c r="E8" s="8">
        <v>5130</v>
      </c>
      <c r="F8" s="8">
        <v>25000</v>
      </c>
      <c r="G8" s="8">
        <v>67830</v>
      </c>
      <c r="H8" s="8">
        <f>G8</f>
        <v>67830</v>
      </c>
      <c r="I8" s="8">
        <v>50000</v>
      </c>
    </row>
    <row r="9" spans="1:9" ht="16" x14ac:dyDescent="0.2">
      <c r="A9" s="4" t="s">
        <v>4</v>
      </c>
      <c r="B9" s="4" t="s">
        <v>109</v>
      </c>
      <c r="C9" s="4"/>
      <c r="D9" s="8">
        <v>2900000</v>
      </c>
      <c r="E9" s="8">
        <v>3291314</v>
      </c>
      <c r="F9" s="8">
        <v>3250000</v>
      </c>
      <c r="G9" s="8">
        <v>2785777</v>
      </c>
      <c r="H9" s="8">
        <f t="shared" si="0"/>
        <v>3342932.4000000004</v>
      </c>
      <c r="I9" s="8">
        <v>3350000</v>
      </c>
    </row>
    <row r="10" spans="1:9" ht="16" hidden="1" x14ac:dyDescent="0.2">
      <c r="A10" s="4" t="s">
        <v>128</v>
      </c>
      <c r="B10" s="4" t="s">
        <v>129</v>
      </c>
      <c r="C10" s="4" t="s">
        <v>167</v>
      </c>
      <c r="D10" s="8">
        <v>0</v>
      </c>
      <c r="E10" s="8">
        <v>1242</v>
      </c>
      <c r="F10" s="8">
        <v>0</v>
      </c>
      <c r="G10" s="8">
        <v>0</v>
      </c>
      <c r="H10" s="8">
        <f t="shared" si="0"/>
        <v>0</v>
      </c>
      <c r="I10" s="8">
        <f t="shared" ref="I10:I44" si="1">H10</f>
        <v>0</v>
      </c>
    </row>
    <row r="11" spans="1:9" ht="16" hidden="1" x14ac:dyDescent="0.2">
      <c r="A11" s="4" t="s">
        <v>130</v>
      </c>
      <c r="B11" s="4" t="s">
        <v>131</v>
      </c>
      <c r="C11" s="4" t="s">
        <v>167</v>
      </c>
      <c r="D11" s="8">
        <v>0</v>
      </c>
      <c r="E11" s="8">
        <v>5082</v>
      </c>
      <c r="F11" s="8">
        <v>0</v>
      </c>
      <c r="G11" s="8">
        <v>0</v>
      </c>
      <c r="H11" s="8">
        <f t="shared" si="0"/>
        <v>0</v>
      </c>
      <c r="I11" s="8">
        <f t="shared" si="1"/>
        <v>0</v>
      </c>
    </row>
    <row r="12" spans="1:9" ht="16" x14ac:dyDescent="0.2">
      <c r="A12" s="4" t="s">
        <v>7</v>
      </c>
      <c r="B12" s="4" t="s">
        <v>44</v>
      </c>
      <c r="C12" s="4"/>
      <c r="D12" s="8">
        <v>263600</v>
      </c>
      <c r="E12" s="8">
        <v>257628</v>
      </c>
      <c r="F12" s="8">
        <v>258000</v>
      </c>
      <c r="G12" s="8">
        <v>261313</v>
      </c>
      <c r="H12" s="8">
        <f>G12</f>
        <v>261313</v>
      </c>
      <c r="I12" s="8">
        <v>260000</v>
      </c>
    </row>
    <row r="13" spans="1:9" ht="16" x14ac:dyDescent="0.2">
      <c r="A13" s="4" t="s">
        <v>8</v>
      </c>
      <c r="B13" s="4" t="s">
        <v>45</v>
      </c>
      <c r="C13" s="4"/>
      <c r="D13" s="8">
        <v>11200</v>
      </c>
      <c r="E13" s="8">
        <v>11100</v>
      </c>
      <c r="F13" s="8">
        <v>11200</v>
      </c>
      <c r="G13" s="8">
        <v>10750</v>
      </c>
      <c r="H13" s="8">
        <f>G13</f>
        <v>10750</v>
      </c>
      <c r="I13" s="8">
        <v>11000</v>
      </c>
    </row>
    <row r="14" spans="1:9" ht="16" x14ac:dyDescent="0.2">
      <c r="A14" s="4" t="s">
        <v>9</v>
      </c>
      <c r="B14" s="4" t="s">
        <v>112</v>
      </c>
      <c r="C14" s="4"/>
      <c r="D14" s="8">
        <v>5000</v>
      </c>
      <c r="E14" s="8">
        <v>10072</v>
      </c>
      <c r="F14" s="8">
        <v>10000</v>
      </c>
      <c r="G14" s="8">
        <v>4098</v>
      </c>
      <c r="H14" s="8">
        <f>G14</f>
        <v>4098</v>
      </c>
      <c r="I14" s="8">
        <v>30000</v>
      </c>
    </row>
    <row r="15" spans="1:9" ht="16" x14ac:dyDescent="0.2">
      <c r="A15" s="4" t="s">
        <v>132</v>
      </c>
      <c r="B15" s="4" t="s">
        <v>133</v>
      </c>
      <c r="C15" s="4" t="s">
        <v>168</v>
      </c>
      <c r="D15" s="8">
        <v>300</v>
      </c>
      <c r="E15" s="8">
        <v>203</v>
      </c>
      <c r="F15" s="8">
        <v>200</v>
      </c>
      <c r="G15" s="8">
        <v>202</v>
      </c>
      <c r="H15" s="8">
        <f>G15</f>
        <v>202</v>
      </c>
      <c r="I15" s="8">
        <v>1000</v>
      </c>
    </row>
    <row r="16" spans="1:9" ht="16" x14ac:dyDescent="0.2">
      <c r="A16" s="4" t="s">
        <v>10</v>
      </c>
      <c r="B16" s="4" t="s">
        <v>46</v>
      </c>
      <c r="C16" s="4"/>
      <c r="D16" s="8">
        <v>11000</v>
      </c>
      <c r="E16" s="8">
        <v>9860</v>
      </c>
      <c r="F16" s="8">
        <v>10000</v>
      </c>
      <c r="G16" s="8">
        <v>18330</v>
      </c>
      <c r="H16" s="8">
        <f>G16</f>
        <v>18330</v>
      </c>
      <c r="I16" s="8">
        <v>30000</v>
      </c>
    </row>
    <row r="17" spans="1:10" ht="16" x14ac:dyDescent="0.2">
      <c r="A17" s="4" t="s">
        <v>5</v>
      </c>
      <c r="B17" s="4" t="s">
        <v>110</v>
      </c>
      <c r="C17" s="4" t="s">
        <v>169</v>
      </c>
      <c r="D17" s="8">
        <v>100000</v>
      </c>
      <c r="E17" s="8">
        <v>38325</v>
      </c>
      <c r="F17" s="8">
        <v>40000</v>
      </c>
      <c r="G17" s="8">
        <v>30643</v>
      </c>
      <c r="H17" s="8">
        <f t="shared" si="0"/>
        <v>36771.600000000006</v>
      </c>
      <c r="I17" s="8">
        <v>40000</v>
      </c>
    </row>
    <row r="18" spans="1:10" ht="16" hidden="1" x14ac:dyDescent="0.2">
      <c r="A18" s="4" t="s">
        <v>170</v>
      </c>
      <c r="B18" s="4" t="s">
        <v>171</v>
      </c>
      <c r="C18" s="4" t="s">
        <v>167</v>
      </c>
      <c r="D18" s="8">
        <v>0</v>
      </c>
      <c r="E18" s="8">
        <v>25</v>
      </c>
      <c r="F18" s="8">
        <v>0</v>
      </c>
      <c r="G18" s="8">
        <v>0</v>
      </c>
      <c r="H18" s="8">
        <f t="shared" si="0"/>
        <v>0</v>
      </c>
      <c r="I18" s="8">
        <f t="shared" si="1"/>
        <v>0</v>
      </c>
    </row>
    <row r="19" spans="1:10" ht="16" x14ac:dyDescent="0.2">
      <c r="A19" s="4" t="s">
        <v>6</v>
      </c>
      <c r="B19" s="4" t="s">
        <v>111</v>
      </c>
      <c r="C19" s="4"/>
      <c r="D19" s="8">
        <v>550000</v>
      </c>
      <c r="E19" s="8">
        <v>567473</v>
      </c>
      <c r="F19" s="8">
        <v>550000</v>
      </c>
      <c r="G19" s="8">
        <v>454894</v>
      </c>
      <c r="H19" s="8">
        <f t="shared" si="0"/>
        <v>545872.80000000005</v>
      </c>
      <c r="I19" s="8">
        <v>550000</v>
      </c>
    </row>
    <row r="20" spans="1:10" ht="16" hidden="1" x14ac:dyDescent="0.2">
      <c r="A20" s="4" t="s">
        <v>134</v>
      </c>
      <c r="B20" s="4" t="s">
        <v>135</v>
      </c>
      <c r="C20" s="4" t="s">
        <v>172</v>
      </c>
      <c r="D20" s="8">
        <v>26300</v>
      </c>
      <c r="E20" s="8">
        <v>56237</v>
      </c>
      <c r="F20" s="8">
        <v>0</v>
      </c>
      <c r="G20" s="8">
        <v>0</v>
      </c>
      <c r="H20" s="8">
        <f t="shared" si="0"/>
        <v>0</v>
      </c>
      <c r="I20" s="8"/>
    </row>
    <row r="21" spans="1:10" ht="16" x14ac:dyDescent="0.2">
      <c r="A21" s="4" t="s">
        <v>11</v>
      </c>
      <c r="B21" s="4" t="s">
        <v>113</v>
      </c>
      <c r="C21" s="4" t="s">
        <v>200</v>
      </c>
      <c r="D21" s="8">
        <v>106800</v>
      </c>
      <c r="E21" s="8">
        <v>106800</v>
      </c>
      <c r="F21" s="8">
        <v>114700</v>
      </c>
      <c r="G21" s="8">
        <v>112000</v>
      </c>
      <c r="H21" s="8">
        <f>G21</f>
        <v>112000</v>
      </c>
      <c r="I21" s="8">
        <v>110000</v>
      </c>
    </row>
    <row r="22" spans="1:10" ht="16" hidden="1" x14ac:dyDescent="0.2">
      <c r="A22" s="4" t="s">
        <v>136</v>
      </c>
      <c r="B22" s="4" t="s">
        <v>137</v>
      </c>
      <c r="C22" s="4" t="s">
        <v>201</v>
      </c>
      <c r="D22" s="8">
        <v>0</v>
      </c>
      <c r="E22" s="8">
        <v>249777</v>
      </c>
      <c r="F22" s="8">
        <v>0</v>
      </c>
      <c r="G22" s="8">
        <v>0</v>
      </c>
      <c r="H22" s="8">
        <f t="shared" si="0"/>
        <v>0</v>
      </c>
      <c r="I22" s="8">
        <f t="shared" si="1"/>
        <v>0</v>
      </c>
    </row>
    <row r="23" spans="1:10" ht="16" x14ac:dyDescent="0.2">
      <c r="A23" s="4" t="s">
        <v>12</v>
      </c>
      <c r="B23" s="4" t="s">
        <v>114</v>
      </c>
      <c r="C23" s="4" t="s">
        <v>173</v>
      </c>
      <c r="D23" s="8">
        <v>2500</v>
      </c>
      <c r="E23" s="8">
        <v>8500</v>
      </c>
      <c r="F23" s="8">
        <v>2500</v>
      </c>
      <c r="G23" s="8">
        <v>15000</v>
      </c>
      <c r="H23" s="8">
        <f>G23</f>
        <v>15000</v>
      </c>
      <c r="I23" s="8">
        <v>30000</v>
      </c>
    </row>
    <row r="24" spans="1:10" ht="16" hidden="1" x14ac:dyDescent="0.2">
      <c r="A24" s="4" t="s">
        <v>138</v>
      </c>
      <c r="B24" s="4" t="s">
        <v>139</v>
      </c>
      <c r="C24" s="4" t="s">
        <v>174</v>
      </c>
      <c r="D24" s="8">
        <v>0</v>
      </c>
      <c r="E24" s="8">
        <v>37500</v>
      </c>
      <c r="F24" s="8">
        <v>0</v>
      </c>
      <c r="G24" s="8">
        <v>0</v>
      </c>
      <c r="H24" s="8">
        <f>G24</f>
        <v>0</v>
      </c>
      <c r="I24" s="8">
        <v>0</v>
      </c>
    </row>
    <row r="25" spans="1:10" ht="16" x14ac:dyDescent="0.2">
      <c r="A25" s="4" t="s">
        <v>13</v>
      </c>
      <c r="B25" s="4" t="s">
        <v>115</v>
      </c>
      <c r="C25" s="4" t="s">
        <v>175</v>
      </c>
      <c r="D25" s="8">
        <v>300000</v>
      </c>
      <c r="E25" s="8">
        <v>300000</v>
      </c>
      <c r="F25" s="8">
        <v>300000</v>
      </c>
      <c r="G25" s="8">
        <v>300000</v>
      </c>
      <c r="H25" s="8">
        <v>300000</v>
      </c>
      <c r="I25" s="8">
        <f t="shared" si="1"/>
        <v>300000</v>
      </c>
    </row>
    <row r="26" spans="1:10" ht="16" hidden="1" x14ac:dyDescent="0.2">
      <c r="A26" s="4" t="s">
        <v>140</v>
      </c>
      <c r="B26" s="4" t="s">
        <v>141</v>
      </c>
      <c r="C26" s="4" t="s">
        <v>176</v>
      </c>
      <c r="D26" s="8">
        <v>0</v>
      </c>
      <c r="E26" s="8">
        <v>755000</v>
      </c>
      <c r="F26" s="8">
        <v>0</v>
      </c>
      <c r="G26" s="8">
        <v>30600</v>
      </c>
      <c r="H26" s="8">
        <v>0</v>
      </c>
      <c r="I26" s="8">
        <f t="shared" si="1"/>
        <v>0</v>
      </c>
    </row>
    <row r="27" spans="1:10" ht="16" x14ac:dyDescent="0.2">
      <c r="A27" s="4" t="s">
        <v>14</v>
      </c>
      <c r="B27" s="4" t="s">
        <v>116</v>
      </c>
      <c r="C27" s="4"/>
      <c r="D27" s="8">
        <v>5000</v>
      </c>
      <c r="E27" s="8">
        <v>99500</v>
      </c>
      <c r="F27" s="8">
        <v>50000</v>
      </c>
      <c r="G27" s="8">
        <v>53600</v>
      </c>
      <c r="H27" s="8">
        <f>G27</f>
        <v>53600</v>
      </c>
      <c r="I27" s="8">
        <v>10000</v>
      </c>
    </row>
    <row r="28" spans="1:10" ht="16" x14ac:dyDescent="0.2">
      <c r="A28" s="4" t="s">
        <v>42</v>
      </c>
      <c r="B28" s="4" t="s">
        <v>48</v>
      </c>
      <c r="C28" s="4"/>
      <c r="D28" s="8">
        <v>0</v>
      </c>
      <c r="E28" s="8">
        <v>0</v>
      </c>
      <c r="F28" s="8">
        <v>200000</v>
      </c>
      <c r="G28" s="8">
        <v>0</v>
      </c>
      <c r="H28" s="8">
        <f t="shared" si="0"/>
        <v>0</v>
      </c>
      <c r="I28" s="8">
        <f t="shared" si="1"/>
        <v>0</v>
      </c>
      <c r="J28" t="s">
        <v>202</v>
      </c>
    </row>
    <row r="29" spans="1:10" ht="16" hidden="1" x14ac:dyDescent="0.2">
      <c r="A29" s="4" t="s">
        <v>177</v>
      </c>
      <c r="B29" s="4" t="s">
        <v>88</v>
      </c>
      <c r="C29" s="4" t="s">
        <v>167</v>
      </c>
      <c r="D29" s="8">
        <v>100</v>
      </c>
      <c r="E29" s="8">
        <v>120</v>
      </c>
      <c r="F29" s="8">
        <v>0</v>
      </c>
      <c r="G29" s="8">
        <v>0</v>
      </c>
      <c r="H29" s="8">
        <v>0</v>
      </c>
      <c r="I29" s="8">
        <f t="shared" si="1"/>
        <v>0</v>
      </c>
    </row>
    <row r="30" spans="1:10" ht="16" x14ac:dyDescent="0.2">
      <c r="A30" s="4" t="s">
        <v>15</v>
      </c>
      <c r="B30" s="4" t="s">
        <v>47</v>
      </c>
      <c r="C30" s="4"/>
      <c r="D30" s="8">
        <v>0</v>
      </c>
      <c r="E30" s="8">
        <v>33300</v>
      </c>
      <c r="F30" s="8">
        <v>21200</v>
      </c>
      <c r="G30" s="8">
        <v>21200</v>
      </c>
      <c r="H30" s="8">
        <v>0</v>
      </c>
      <c r="I30" s="8">
        <f t="shared" si="1"/>
        <v>0</v>
      </c>
    </row>
    <row r="31" spans="1:10" ht="16" x14ac:dyDescent="0.2">
      <c r="A31" s="4" t="s">
        <v>16</v>
      </c>
      <c r="B31" s="4" t="s">
        <v>91</v>
      </c>
      <c r="C31" s="4"/>
      <c r="D31" s="8">
        <v>46500</v>
      </c>
      <c r="E31" s="8">
        <v>43000</v>
      </c>
      <c r="F31" s="8">
        <v>43000</v>
      </c>
      <c r="G31" s="8">
        <v>39000</v>
      </c>
      <c r="H31" s="8">
        <f>G31</f>
        <v>39000</v>
      </c>
      <c r="I31" s="8">
        <v>40000</v>
      </c>
    </row>
    <row r="32" spans="1:10" ht="16" x14ac:dyDescent="0.2">
      <c r="A32" s="4" t="s">
        <v>17</v>
      </c>
      <c r="B32" s="4" t="s">
        <v>49</v>
      </c>
      <c r="C32" s="4" t="s">
        <v>205</v>
      </c>
      <c r="D32" s="8">
        <v>35600</v>
      </c>
      <c r="E32" s="8">
        <v>59672</v>
      </c>
      <c r="F32" s="8">
        <v>150000</v>
      </c>
      <c r="G32" s="8">
        <v>65728</v>
      </c>
      <c r="H32" s="8">
        <v>80000</v>
      </c>
      <c r="I32" s="8">
        <v>100000</v>
      </c>
    </row>
    <row r="33" spans="1:12" ht="16" x14ac:dyDescent="0.2">
      <c r="A33" s="4" t="s">
        <v>18</v>
      </c>
      <c r="B33" s="4" t="s">
        <v>117</v>
      </c>
      <c r="C33" s="4" t="s">
        <v>206</v>
      </c>
      <c r="D33" s="8">
        <v>12000</v>
      </c>
      <c r="E33" s="8">
        <v>13176</v>
      </c>
      <c r="F33" s="8">
        <v>12000</v>
      </c>
      <c r="G33" s="8">
        <v>10417</v>
      </c>
      <c r="H33" s="8">
        <f t="shared" si="0"/>
        <v>12500.400000000001</v>
      </c>
      <c r="I33" s="8">
        <v>12000</v>
      </c>
    </row>
    <row r="34" spans="1:12" ht="16" x14ac:dyDescent="0.2">
      <c r="A34" s="4" t="s">
        <v>19</v>
      </c>
      <c r="B34" s="4" t="s">
        <v>118</v>
      </c>
      <c r="C34" s="4" t="s">
        <v>203</v>
      </c>
      <c r="D34" s="8">
        <v>15000</v>
      </c>
      <c r="E34" s="8">
        <v>16242</v>
      </c>
      <c r="F34" s="8">
        <v>76000</v>
      </c>
      <c r="G34" s="8">
        <v>104031</v>
      </c>
      <c r="H34" s="8">
        <v>110000</v>
      </c>
      <c r="I34" s="8">
        <v>80000</v>
      </c>
    </row>
    <row r="35" spans="1:12" ht="16" x14ac:dyDescent="0.2">
      <c r="A35" s="4" t="s">
        <v>207</v>
      </c>
      <c r="B35" s="4" t="s">
        <v>118</v>
      </c>
      <c r="C35" s="4" t="s">
        <v>208</v>
      </c>
      <c r="D35" s="8">
        <v>0</v>
      </c>
      <c r="E35" s="8">
        <v>0</v>
      </c>
      <c r="F35" s="8">
        <v>0</v>
      </c>
      <c r="G35" s="8"/>
      <c r="H35" s="8">
        <v>0</v>
      </c>
      <c r="I35" s="8">
        <v>15000</v>
      </c>
    </row>
    <row r="36" spans="1:12" ht="16" x14ac:dyDescent="0.2">
      <c r="A36" s="4" t="s">
        <v>20</v>
      </c>
      <c r="B36" s="4" t="s">
        <v>119</v>
      </c>
      <c r="C36" s="4"/>
      <c r="D36" s="8">
        <v>35100</v>
      </c>
      <c r="E36" s="8">
        <v>114654</v>
      </c>
      <c r="F36" s="8">
        <v>65200</v>
      </c>
      <c r="G36" s="8">
        <v>73190</v>
      </c>
      <c r="H36" s="8">
        <v>75000</v>
      </c>
      <c r="I36" s="8">
        <v>50000</v>
      </c>
    </row>
    <row r="37" spans="1:12" ht="16" x14ac:dyDescent="0.2">
      <c r="A37" s="4" t="s">
        <v>21</v>
      </c>
      <c r="B37" s="4" t="s">
        <v>120</v>
      </c>
      <c r="C37" s="4" t="s">
        <v>178</v>
      </c>
      <c r="D37" s="8">
        <v>57400</v>
      </c>
      <c r="E37" s="8">
        <v>49101</v>
      </c>
      <c r="F37" s="8">
        <v>50000</v>
      </c>
      <c r="G37" s="8">
        <v>33790</v>
      </c>
      <c r="H37" s="8">
        <f t="shared" si="0"/>
        <v>40548</v>
      </c>
      <c r="I37" s="8">
        <v>50000</v>
      </c>
    </row>
    <row r="38" spans="1:12" ht="16" x14ac:dyDescent="0.2">
      <c r="A38" s="4" t="s">
        <v>142</v>
      </c>
      <c r="B38" s="4" t="s">
        <v>101</v>
      </c>
      <c r="C38" s="4" t="s">
        <v>179</v>
      </c>
      <c r="D38" s="8">
        <v>0</v>
      </c>
      <c r="E38" s="8">
        <v>5484</v>
      </c>
      <c r="F38" s="8">
        <v>0</v>
      </c>
      <c r="G38" s="8">
        <v>1800</v>
      </c>
      <c r="H38" s="8">
        <f>G38</f>
        <v>1800</v>
      </c>
      <c r="I38" s="8">
        <v>0</v>
      </c>
    </row>
    <row r="39" spans="1:12" ht="16" x14ac:dyDescent="0.2">
      <c r="A39" s="4" t="s">
        <v>22</v>
      </c>
      <c r="B39" s="4" t="s">
        <v>50</v>
      </c>
      <c r="C39" s="4" t="s">
        <v>180</v>
      </c>
      <c r="D39" s="8">
        <v>200</v>
      </c>
      <c r="E39" s="8">
        <v>342</v>
      </c>
      <c r="F39" s="8">
        <v>300</v>
      </c>
      <c r="G39" s="8">
        <v>660</v>
      </c>
      <c r="H39" s="8">
        <f t="shared" si="0"/>
        <v>792</v>
      </c>
      <c r="I39" s="8">
        <v>1000</v>
      </c>
    </row>
    <row r="40" spans="1:12" ht="17" x14ac:dyDescent="0.2">
      <c r="A40" s="4" t="s">
        <v>23</v>
      </c>
      <c r="B40" s="1" t="s">
        <v>105</v>
      </c>
      <c r="C40" s="1" t="s">
        <v>181</v>
      </c>
      <c r="D40" s="8">
        <v>0</v>
      </c>
      <c r="E40" s="8">
        <v>1486902</v>
      </c>
      <c r="F40" s="8">
        <v>600000</v>
      </c>
      <c r="G40" s="8">
        <v>51756</v>
      </c>
      <c r="H40" s="8">
        <f t="shared" si="0"/>
        <v>62107.200000000004</v>
      </c>
      <c r="I40" s="8">
        <v>50000</v>
      </c>
    </row>
    <row r="41" spans="1:12" ht="16" x14ac:dyDescent="0.2">
      <c r="A41" s="4" t="s">
        <v>25</v>
      </c>
      <c r="B41" s="4" t="s">
        <v>104</v>
      </c>
      <c r="C41" s="4"/>
      <c r="D41" s="8">
        <v>15000</v>
      </c>
      <c r="E41" s="8">
        <v>15262</v>
      </c>
      <c r="F41" s="8">
        <v>15000</v>
      </c>
      <c r="G41" s="8">
        <v>0</v>
      </c>
      <c r="H41" s="8">
        <f t="shared" si="0"/>
        <v>0</v>
      </c>
      <c r="I41" s="8">
        <f t="shared" si="1"/>
        <v>0</v>
      </c>
    </row>
    <row r="42" spans="1:12" ht="17" x14ac:dyDescent="0.2">
      <c r="A42" s="12" t="s">
        <v>24</v>
      </c>
      <c r="B42" s="4" t="s">
        <v>51</v>
      </c>
      <c r="C42" s="4"/>
      <c r="D42" s="8">
        <v>0</v>
      </c>
      <c r="E42" s="8">
        <v>-590779</v>
      </c>
      <c r="F42" s="8">
        <v>800000</v>
      </c>
      <c r="G42" s="8"/>
      <c r="H42" s="8">
        <v>-2381428</v>
      </c>
      <c r="I42" s="8">
        <v>837000</v>
      </c>
      <c r="L42" s="22"/>
    </row>
    <row r="43" spans="1:12" ht="16" x14ac:dyDescent="0.2">
      <c r="A43" s="4" t="s">
        <v>160</v>
      </c>
      <c r="B43" s="4" t="s">
        <v>161</v>
      </c>
      <c r="C43" s="4"/>
      <c r="D43" s="8">
        <v>5000</v>
      </c>
      <c r="E43" s="8">
        <v>0</v>
      </c>
      <c r="F43" s="8">
        <v>0</v>
      </c>
      <c r="G43" s="8"/>
      <c r="H43" s="8">
        <f t="shared" si="0"/>
        <v>0</v>
      </c>
      <c r="I43" s="8">
        <v>20000</v>
      </c>
    </row>
    <row r="44" spans="1:12" ht="16" hidden="1" x14ac:dyDescent="0.2">
      <c r="A44" s="4" t="s">
        <v>162</v>
      </c>
      <c r="B44" s="4" t="s">
        <v>163</v>
      </c>
      <c r="C44" s="4" t="s">
        <v>209</v>
      </c>
      <c r="D44" s="8">
        <v>500000</v>
      </c>
      <c r="E44" s="8">
        <v>0</v>
      </c>
      <c r="F44" s="8">
        <v>0</v>
      </c>
      <c r="G44" s="8"/>
      <c r="H44" s="8">
        <f t="shared" si="0"/>
        <v>0</v>
      </c>
      <c r="I44" s="8">
        <f t="shared" si="1"/>
        <v>0</v>
      </c>
    </row>
    <row r="45" spans="1:12" ht="16" x14ac:dyDescent="0.2">
      <c r="A45" s="10" t="s">
        <v>40</v>
      </c>
      <c r="B45" s="3"/>
      <c r="C45" s="3"/>
      <c r="D45" s="9">
        <f t="shared" ref="D45:I45" si="2">SUM(D4:D44)</f>
        <v>8230100</v>
      </c>
      <c r="E45" s="9">
        <f t="shared" si="2"/>
        <v>10198322</v>
      </c>
      <c r="F45" s="9">
        <f t="shared" si="2"/>
        <v>9787300</v>
      </c>
      <c r="G45" s="9">
        <f t="shared" si="2"/>
        <v>7497688</v>
      </c>
      <c r="H45" s="9">
        <f t="shared" si="2"/>
        <v>6350314.1999999993</v>
      </c>
      <c r="I45" s="9">
        <f t="shared" si="2"/>
        <v>9532000</v>
      </c>
    </row>
    <row r="46" spans="1:12" ht="46" customHeight="1" x14ac:dyDescent="0.2">
      <c r="A46" s="13"/>
      <c r="B46" s="2"/>
      <c r="C46" s="2"/>
      <c r="D46" s="14"/>
      <c r="E46" s="14"/>
      <c r="F46" s="14"/>
      <c r="G46" s="14"/>
      <c r="H46" s="14"/>
      <c r="I46" s="14"/>
      <c r="L46" s="22"/>
    </row>
    <row r="47" spans="1:12" ht="32.25" customHeight="1" x14ac:dyDescent="0.35">
      <c r="A47" s="24" t="s">
        <v>38</v>
      </c>
      <c r="B47" s="24"/>
      <c r="C47" s="24"/>
      <c r="D47" s="24"/>
      <c r="E47" s="24"/>
      <c r="F47" s="24"/>
      <c r="G47"/>
      <c r="H47"/>
      <c r="I47"/>
    </row>
    <row r="48" spans="1:12" ht="34" x14ac:dyDescent="0.2">
      <c r="A48" s="7" t="s">
        <v>121</v>
      </c>
      <c r="B48" s="7" t="s">
        <v>122</v>
      </c>
      <c r="C48" s="7" t="s">
        <v>166</v>
      </c>
      <c r="D48" s="11" t="s">
        <v>123</v>
      </c>
      <c r="E48" s="11" t="s">
        <v>124</v>
      </c>
      <c r="F48" s="11" t="s">
        <v>125</v>
      </c>
      <c r="G48" s="18">
        <v>43739</v>
      </c>
      <c r="H48" s="18" t="s">
        <v>197</v>
      </c>
      <c r="I48" s="18" t="s">
        <v>196</v>
      </c>
    </row>
    <row r="49" spans="1:9" ht="17" x14ac:dyDescent="0.2">
      <c r="A49" s="1" t="s">
        <v>143</v>
      </c>
      <c r="B49" s="1" t="s">
        <v>144</v>
      </c>
      <c r="C49" s="1"/>
      <c r="D49" s="8">
        <v>5000</v>
      </c>
      <c r="E49" s="8">
        <v>0</v>
      </c>
      <c r="F49" s="8">
        <v>0</v>
      </c>
      <c r="G49" s="8">
        <v>0</v>
      </c>
      <c r="H49" s="8">
        <f t="shared" ref="H49" si="3">G49/10*12</f>
        <v>0</v>
      </c>
      <c r="I49" s="8">
        <v>5000</v>
      </c>
    </row>
    <row r="50" spans="1:9" ht="17" x14ac:dyDescent="0.2">
      <c r="A50" s="1" t="s">
        <v>145</v>
      </c>
      <c r="B50" s="1" t="s">
        <v>146</v>
      </c>
      <c r="C50" s="1" t="s">
        <v>182</v>
      </c>
      <c r="D50" s="8">
        <v>0</v>
      </c>
      <c r="E50" s="8">
        <v>4830</v>
      </c>
      <c r="F50" s="8">
        <v>0</v>
      </c>
      <c r="G50" s="8">
        <v>50295</v>
      </c>
      <c r="H50" s="8">
        <f>G50/10*12</f>
        <v>60354</v>
      </c>
      <c r="I50" s="8">
        <v>50000</v>
      </c>
    </row>
    <row r="51" spans="1:9" ht="17" x14ac:dyDescent="0.2">
      <c r="A51" s="1" t="s">
        <v>14</v>
      </c>
      <c r="B51" s="1" t="s">
        <v>81</v>
      </c>
      <c r="C51" s="1" t="s">
        <v>183</v>
      </c>
      <c r="D51" s="8">
        <v>155000</v>
      </c>
      <c r="E51" s="8">
        <v>348039</v>
      </c>
      <c r="F51" s="8">
        <v>350000</v>
      </c>
      <c r="G51" s="8">
        <v>85358</v>
      </c>
      <c r="H51" s="8">
        <f>G51</f>
        <v>85358</v>
      </c>
      <c r="I51" s="8">
        <v>100000</v>
      </c>
    </row>
    <row r="52" spans="1:9" ht="17" x14ac:dyDescent="0.2">
      <c r="A52" s="1" t="s">
        <v>147</v>
      </c>
      <c r="B52" s="1" t="s">
        <v>148</v>
      </c>
      <c r="C52" s="1" t="s">
        <v>184</v>
      </c>
      <c r="D52" s="8">
        <v>5000</v>
      </c>
      <c r="E52" s="8">
        <v>0</v>
      </c>
      <c r="F52" s="8">
        <v>0</v>
      </c>
      <c r="G52" s="8">
        <v>5000</v>
      </c>
      <c r="H52" s="8">
        <f>G52</f>
        <v>5000</v>
      </c>
      <c r="I52" s="8">
        <f t="shared" ref="I52:I76" si="4">H52</f>
        <v>5000</v>
      </c>
    </row>
    <row r="53" spans="1:9" ht="17" customHeight="1" x14ac:dyDescent="0.2">
      <c r="A53" s="1" t="s">
        <v>26</v>
      </c>
      <c r="B53" s="1" t="s">
        <v>82</v>
      </c>
      <c r="C53" s="1" t="s">
        <v>210</v>
      </c>
      <c r="D53" s="8">
        <v>1386100</v>
      </c>
      <c r="E53" s="8">
        <v>143919</v>
      </c>
      <c r="F53" s="8">
        <v>846600</v>
      </c>
      <c r="G53" s="8">
        <v>109861</v>
      </c>
      <c r="H53" s="8">
        <f>G53/10*12</f>
        <v>131833.20000000001</v>
      </c>
      <c r="I53" s="8">
        <v>3200000</v>
      </c>
    </row>
    <row r="54" spans="1:9" ht="17" x14ac:dyDescent="0.2">
      <c r="A54" s="1" t="s">
        <v>33</v>
      </c>
      <c r="B54" s="1" t="s">
        <v>83</v>
      </c>
      <c r="C54" s="1" t="s">
        <v>185</v>
      </c>
      <c r="D54" s="8">
        <v>416000</v>
      </c>
      <c r="E54" s="8">
        <v>61516</v>
      </c>
      <c r="F54" s="8">
        <v>1800000</v>
      </c>
      <c r="G54" s="8">
        <v>10307</v>
      </c>
      <c r="H54" s="8">
        <f>G54/10*12</f>
        <v>12368.400000000001</v>
      </c>
      <c r="I54" s="8">
        <v>150000</v>
      </c>
    </row>
    <row r="55" spans="1:9" ht="17" x14ac:dyDescent="0.2">
      <c r="A55" s="1" t="s">
        <v>149</v>
      </c>
      <c r="B55" s="1" t="s">
        <v>150</v>
      </c>
      <c r="C55" s="1" t="s">
        <v>186</v>
      </c>
      <c r="D55" s="8">
        <v>0</v>
      </c>
      <c r="E55" s="8">
        <v>71563</v>
      </c>
      <c r="F55" s="8">
        <v>0</v>
      </c>
      <c r="G55" s="8">
        <v>0</v>
      </c>
      <c r="H55" s="8">
        <v>0</v>
      </c>
      <c r="I55" s="8">
        <v>70000</v>
      </c>
    </row>
    <row r="56" spans="1:9" ht="17" x14ac:dyDescent="0.2">
      <c r="A56" s="1" t="s">
        <v>34</v>
      </c>
      <c r="B56" s="1" t="s">
        <v>52</v>
      </c>
      <c r="C56" s="1"/>
      <c r="D56" s="8">
        <v>26500</v>
      </c>
      <c r="E56" s="8">
        <v>26450</v>
      </c>
      <c r="F56" s="8">
        <v>26500</v>
      </c>
      <c r="G56" s="8">
        <v>26450</v>
      </c>
      <c r="H56" s="8">
        <f>G56</f>
        <v>26450</v>
      </c>
      <c r="I56" s="8">
        <v>27000</v>
      </c>
    </row>
    <row r="57" spans="1:9" ht="17" x14ac:dyDescent="0.2">
      <c r="A57" s="1" t="s">
        <v>27</v>
      </c>
      <c r="B57" s="1" t="s">
        <v>85</v>
      </c>
      <c r="C57" s="1" t="s">
        <v>204</v>
      </c>
      <c r="D57" s="8">
        <v>8400</v>
      </c>
      <c r="E57" s="8">
        <v>8400</v>
      </c>
      <c r="F57" s="8">
        <v>8400</v>
      </c>
      <c r="G57" s="8">
        <v>8400</v>
      </c>
      <c r="H57" s="8">
        <f>G57</f>
        <v>8400</v>
      </c>
      <c r="I57" s="8">
        <v>9000</v>
      </c>
    </row>
    <row r="58" spans="1:9" ht="17" x14ac:dyDescent="0.2">
      <c r="A58" s="1" t="s">
        <v>30</v>
      </c>
      <c r="B58" s="1" t="s">
        <v>84</v>
      </c>
      <c r="C58" s="1" t="s">
        <v>187</v>
      </c>
      <c r="D58" s="8">
        <v>10000</v>
      </c>
      <c r="E58" s="8">
        <v>0</v>
      </c>
      <c r="F58" s="8">
        <v>10000</v>
      </c>
      <c r="G58" s="8">
        <v>0</v>
      </c>
      <c r="H58" s="8">
        <v>0</v>
      </c>
      <c r="I58" s="8">
        <f t="shared" si="4"/>
        <v>0</v>
      </c>
    </row>
    <row r="59" spans="1:9" ht="17" x14ac:dyDescent="0.2">
      <c r="A59" s="1" t="s">
        <v>29</v>
      </c>
      <c r="B59" s="1" t="s">
        <v>86</v>
      </c>
      <c r="C59" s="1" t="s">
        <v>188</v>
      </c>
      <c r="D59" s="8">
        <v>50000</v>
      </c>
      <c r="E59" s="8">
        <v>30300</v>
      </c>
      <c r="F59" s="8">
        <v>45000</v>
      </c>
      <c r="G59" s="8">
        <v>0</v>
      </c>
      <c r="H59" s="8">
        <v>0</v>
      </c>
      <c r="I59" s="8">
        <v>30000</v>
      </c>
    </row>
    <row r="60" spans="1:9" ht="17" x14ac:dyDescent="0.2">
      <c r="A60" s="1" t="s">
        <v>28</v>
      </c>
      <c r="B60" s="1" t="s">
        <v>87</v>
      </c>
      <c r="C60" s="1" t="s">
        <v>189</v>
      </c>
      <c r="D60" s="8">
        <v>270000</v>
      </c>
      <c r="E60" s="8">
        <v>369664</v>
      </c>
      <c r="F60" s="8">
        <v>300000</v>
      </c>
      <c r="G60" s="8">
        <v>611700</v>
      </c>
      <c r="H60" s="8">
        <v>650000</v>
      </c>
      <c r="I60" s="8">
        <v>300000</v>
      </c>
    </row>
    <row r="61" spans="1:9" ht="17" x14ac:dyDescent="0.2">
      <c r="A61" s="1" t="s">
        <v>35</v>
      </c>
      <c r="B61" s="1" t="s">
        <v>88</v>
      </c>
      <c r="C61" s="1"/>
      <c r="D61" s="8">
        <v>10000</v>
      </c>
      <c r="E61" s="8">
        <v>9280</v>
      </c>
      <c r="F61" s="8">
        <v>10000</v>
      </c>
      <c r="G61" s="8">
        <v>8325</v>
      </c>
      <c r="H61" s="8">
        <f>G61/10*12</f>
        <v>9990</v>
      </c>
      <c r="I61" s="8">
        <v>10000</v>
      </c>
    </row>
    <row r="62" spans="1:9" ht="17" x14ac:dyDescent="0.2">
      <c r="A62" s="1" t="s">
        <v>36</v>
      </c>
      <c r="B62" s="1" t="s">
        <v>89</v>
      </c>
      <c r="C62" s="1" t="s">
        <v>211</v>
      </c>
      <c r="D62" s="8">
        <v>25000</v>
      </c>
      <c r="E62" s="8">
        <v>54117</v>
      </c>
      <c r="F62" s="8">
        <v>40000</v>
      </c>
      <c r="G62" s="8">
        <v>3319</v>
      </c>
      <c r="H62" s="8">
        <f>G62/10*12</f>
        <v>3982.7999999999997</v>
      </c>
      <c r="I62" s="8">
        <v>10000</v>
      </c>
    </row>
    <row r="63" spans="1:9" ht="17" x14ac:dyDescent="0.2">
      <c r="A63" s="1" t="s">
        <v>37</v>
      </c>
      <c r="B63" s="1" t="s">
        <v>90</v>
      </c>
      <c r="C63" s="1" t="s">
        <v>198</v>
      </c>
      <c r="D63" s="8">
        <v>0</v>
      </c>
      <c r="E63" s="8">
        <v>23214</v>
      </c>
      <c r="F63" s="8">
        <v>133400</v>
      </c>
      <c r="G63" s="8">
        <v>133342</v>
      </c>
      <c r="H63" s="8">
        <v>0</v>
      </c>
      <c r="I63" s="8">
        <f t="shared" si="4"/>
        <v>0</v>
      </c>
    </row>
    <row r="64" spans="1:9" ht="17" hidden="1" x14ac:dyDescent="0.2">
      <c r="A64" s="1" t="s">
        <v>151</v>
      </c>
      <c r="B64" s="1" t="s">
        <v>152</v>
      </c>
      <c r="C64" s="1" t="s">
        <v>190</v>
      </c>
      <c r="D64" s="8">
        <v>50000</v>
      </c>
      <c r="E64" s="8">
        <v>50000</v>
      </c>
      <c r="F64" s="8">
        <v>0</v>
      </c>
      <c r="G64" s="8">
        <v>0</v>
      </c>
      <c r="H64" s="8">
        <v>0</v>
      </c>
      <c r="I64" s="8">
        <f t="shared" si="4"/>
        <v>0</v>
      </c>
    </row>
    <row r="65" spans="1:11" ht="17" x14ac:dyDescent="0.2">
      <c r="A65" s="1" t="s">
        <v>31</v>
      </c>
      <c r="B65" s="1" t="s">
        <v>91</v>
      </c>
      <c r="C65" s="1" t="s">
        <v>191</v>
      </c>
      <c r="D65" s="8">
        <v>70000</v>
      </c>
      <c r="E65" s="8">
        <v>48151</v>
      </c>
      <c r="F65" s="8">
        <v>70000</v>
      </c>
      <c r="G65" s="8">
        <v>19355</v>
      </c>
      <c r="H65" s="8">
        <f>G65/10*12</f>
        <v>23226</v>
      </c>
      <c r="I65" s="8">
        <v>50000</v>
      </c>
    </row>
    <row r="66" spans="1:11" ht="16" customHeight="1" x14ac:dyDescent="0.2">
      <c r="A66" s="1" t="s">
        <v>43</v>
      </c>
      <c r="B66" s="1" t="s">
        <v>89</v>
      </c>
      <c r="C66" s="1" t="s">
        <v>213</v>
      </c>
      <c r="D66" s="8">
        <v>118700</v>
      </c>
      <c r="E66" s="8">
        <v>228173</v>
      </c>
      <c r="F66" s="8">
        <v>200000</v>
      </c>
      <c r="G66" s="8">
        <v>61450</v>
      </c>
      <c r="H66" s="8">
        <v>200000</v>
      </c>
      <c r="I66" s="8">
        <v>290000</v>
      </c>
    </row>
    <row r="67" spans="1:11" ht="17" x14ac:dyDescent="0.2">
      <c r="A67" s="1" t="s">
        <v>60</v>
      </c>
      <c r="B67" s="1" t="s">
        <v>92</v>
      </c>
      <c r="C67" s="1" t="s">
        <v>192</v>
      </c>
      <c r="D67" s="8">
        <v>45000</v>
      </c>
      <c r="E67" s="8">
        <v>65000</v>
      </c>
      <c r="F67" s="8">
        <v>100000</v>
      </c>
      <c r="G67" s="8">
        <v>0</v>
      </c>
      <c r="H67" s="8">
        <v>100000</v>
      </c>
      <c r="I67" s="8">
        <f t="shared" si="4"/>
        <v>100000</v>
      </c>
    </row>
    <row r="68" spans="1:11" ht="17" x14ac:dyDescent="0.2">
      <c r="A68" s="1" t="s">
        <v>61</v>
      </c>
      <c r="B68" s="1" t="s">
        <v>93</v>
      </c>
      <c r="C68" s="1" t="s">
        <v>212</v>
      </c>
      <c r="D68" s="8">
        <v>100000</v>
      </c>
      <c r="E68" s="8">
        <v>189817</v>
      </c>
      <c r="F68" s="8">
        <v>50000</v>
      </c>
      <c r="G68" s="8">
        <v>926</v>
      </c>
      <c r="H68" s="8">
        <v>10000</v>
      </c>
      <c r="I68" s="8">
        <v>20000</v>
      </c>
    </row>
    <row r="69" spans="1:11" ht="17" x14ac:dyDescent="0.2">
      <c r="A69" s="1" t="s">
        <v>62</v>
      </c>
      <c r="B69" s="1" t="s">
        <v>94</v>
      </c>
      <c r="C69" s="1" t="s">
        <v>214</v>
      </c>
      <c r="D69" s="8">
        <v>12000</v>
      </c>
      <c r="E69" s="8">
        <v>9962</v>
      </c>
      <c r="F69" s="8">
        <v>12000</v>
      </c>
      <c r="G69" s="8">
        <v>15393</v>
      </c>
      <c r="H69" s="8">
        <f>G69/10*12</f>
        <v>18471.599999999999</v>
      </c>
      <c r="I69" s="8">
        <v>20000</v>
      </c>
    </row>
    <row r="70" spans="1:11" ht="17" x14ac:dyDescent="0.2">
      <c r="A70" s="1" t="s">
        <v>63</v>
      </c>
      <c r="B70" s="1" t="s">
        <v>95</v>
      </c>
      <c r="C70" s="1" t="s">
        <v>203</v>
      </c>
      <c r="D70" s="8">
        <v>48200</v>
      </c>
      <c r="E70" s="8">
        <v>356187</v>
      </c>
      <c r="F70" s="8">
        <v>650000</v>
      </c>
      <c r="G70" s="8">
        <f>218012+717427</f>
        <v>935439</v>
      </c>
      <c r="H70" s="8">
        <v>935500</v>
      </c>
      <c r="I70" s="8">
        <v>80000</v>
      </c>
    </row>
    <row r="71" spans="1:11" ht="17" x14ac:dyDescent="0.2">
      <c r="A71" s="1" t="s">
        <v>216</v>
      </c>
      <c r="B71" s="1" t="s">
        <v>95</v>
      </c>
      <c r="C71" s="1" t="s">
        <v>217</v>
      </c>
      <c r="D71" s="8">
        <v>0</v>
      </c>
      <c r="E71" s="8">
        <v>0</v>
      </c>
      <c r="F71" s="8">
        <v>0</v>
      </c>
      <c r="G71" s="8"/>
      <c r="H71" s="8">
        <v>0</v>
      </c>
      <c r="I71" s="8">
        <v>20000</v>
      </c>
    </row>
    <row r="72" spans="1:11" ht="17" x14ac:dyDescent="0.2">
      <c r="A72" s="1" t="s">
        <v>64</v>
      </c>
      <c r="B72" s="1" t="s">
        <v>96</v>
      </c>
      <c r="C72" s="1" t="s">
        <v>220</v>
      </c>
      <c r="D72" s="8">
        <v>480000</v>
      </c>
      <c r="E72" s="8">
        <v>134441</v>
      </c>
      <c r="F72" s="8">
        <v>250000</v>
      </c>
      <c r="G72" s="8">
        <v>99662</v>
      </c>
      <c r="H72" s="8">
        <f>G72/10*12</f>
        <v>119594.40000000001</v>
      </c>
      <c r="I72" s="8">
        <v>250000</v>
      </c>
    </row>
    <row r="73" spans="1:11" ht="17" x14ac:dyDescent="0.2">
      <c r="A73" s="1" t="s">
        <v>65</v>
      </c>
      <c r="B73" s="1" t="s">
        <v>53</v>
      </c>
      <c r="C73" s="1"/>
      <c r="D73" s="8">
        <v>250000</v>
      </c>
      <c r="E73" s="8">
        <v>134310</v>
      </c>
      <c r="F73" s="8">
        <v>90000</v>
      </c>
      <c r="G73" s="8">
        <v>116402</v>
      </c>
      <c r="H73" s="8">
        <v>120000</v>
      </c>
      <c r="I73" s="8">
        <v>0</v>
      </c>
    </row>
    <row r="74" spans="1:11" ht="17" customHeight="1" x14ac:dyDescent="0.2">
      <c r="A74" s="1" t="s">
        <v>66</v>
      </c>
      <c r="B74" s="1" t="s">
        <v>97</v>
      </c>
      <c r="C74" s="1" t="s">
        <v>218</v>
      </c>
      <c r="D74" s="8">
        <v>7900</v>
      </c>
      <c r="E74" s="8">
        <v>28633</v>
      </c>
      <c r="F74" s="8">
        <v>8000</v>
      </c>
      <c r="G74" s="8">
        <v>316128</v>
      </c>
      <c r="H74" s="8">
        <v>330000</v>
      </c>
      <c r="I74" s="8">
        <v>100000</v>
      </c>
    </row>
    <row r="75" spans="1:11" ht="17" x14ac:dyDescent="0.2">
      <c r="A75" s="1" t="s">
        <v>67</v>
      </c>
      <c r="B75" s="1" t="s">
        <v>98</v>
      </c>
      <c r="C75" s="1" t="s">
        <v>193</v>
      </c>
      <c r="D75" s="8">
        <v>520000</v>
      </c>
      <c r="E75" s="8">
        <v>634243</v>
      </c>
      <c r="F75" s="8">
        <v>350000</v>
      </c>
      <c r="G75" s="8">
        <v>134641</v>
      </c>
      <c r="H75" s="8">
        <v>150000</v>
      </c>
      <c r="I75" s="8">
        <f t="shared" si="4"/>
        <v>150000</v>
      </c>
    </row>
    <row r="76" spans="1:11" ht="17" x14ac:dyDescent="0.2">
      <c r="A76" s="1" t="s">
        <v>68</v>
      </c>
      <c r="B76" s="1" t="s">
        <v>54</v>
      </c>
      <c r="C76" s="1"/>
      <c r="D76" s="8">
        <v>14000</v>
      </c>
      <c r="E76" s="8">
        <v>22203</v>
      </c>
      <c r="F76" s="8">
        <v>25000</v>
      </c>
      <c r="G76" s="8">
        <v>0</v>
      </c>
      <c r="H76" s="8">
        <v>25000</v>
      </c>
      <c r="I76" s="8">
        <f t="shared" si="4"/>
        <v>25000</v>
      </c>
    </row>
    <row r="77" spans="1:11" ht="17" x14ac:dyDescent="0.2">
      <c r="A77" s="1" t="s">
        <v>69</v>
      </c>
      <c r="B77" s="1" t="s">
        <v>55</v>
      </c>
      <c r="C77" s="1"/>
      <c r="D77" s="8">
        <v>311000</v>
      </c>
      <c r="E77" s="8">
        <v>261684</v>
      </c>
      <c r="F77" s="8">
        <v>310000</v>
      </c>
      <c r="G77" s="8">
        <v>254641</v>
      </c>
      <c r="H77" s="8">
        <f>G77/10*12</f>
        <v>305569.19999999995</v>
      </c>
      <c r="I77" s="8">
        <v>350000</v>
      </c>
      <c r="J77" s="19"/>
      <c r="K77" s="20"/>
    </row>
    <row r="78" spans="1:11" ht="17" x14ac:dyDescent="0.2">
      <c r="A78" s="1" t="s">
        <v>70</v>
      </c>
      <c r="B78" s="1" t="s">
        <v>56</v>
      </c>
      <c r="C78" s="1"/>
      <c r="D78" s="8">
        <v>51000</v>
      </c>
      <c r="E78" s="8">
        <v>40364</v>
      </c>
      <c r="F78" s="8">
        <v>51000</v>
      </c>
      <c r="G78" s="8">
        <v>35432</v>
      </c>
      <c r="H78" s="8">
        <f t="shared" ref="H78:H79" si="5">G78/10*12</f>
        <v>42518.399999999994</v>
      </c>
      <c r="I78" s="8">
        <v>50000</v>
      </c>
      <c r="J78" s="19"/>
      <c r="K78" s="20"/>
    </row>
    <row r="79" spans="1:11" ht="17" x14ac:dyDescent="0.2">
      <c r="A79" s="1" t="s">
        <v>71</v>
      </c>
      <c r="B79" s="1" t="s">
        <v>57</v>
      </c>
      <c r="C79" s="1"/>
      <c r="D79" s="8">
        <v>48000</v>
      </c>
      <c r="E79" s="8">
        <v>35708</v>
      </c>
      <c r="F79" s="8">
        <v>48000</v>
      </c>
      <c r="G79" s="8">
        <v>39574</v>
      </c>
      <c r="H79" s="8">
        <f t="shared" si="5"/>
        <v>47488.800000000003</v>
      </c>
      <c r="I79" s="8">
        <v>55000</v>
      </c>
      <c r="J79" s="19"/>
      <c r="K79" s="20"/>
    </row>
    <row r="80" spans="1:11" ht="17" x14ac:dyDescent="0.2">
      <c r="A80" s="1" t="s">
        <v>153</v>
      </c>
      <c r="B80" s="1" t="s">
        <v>154</v>
      </c>
      <c r="C80" s="1" t="s">
        <v>199</v>
      </c>
      <c r="D80" s="8">
        <v>52000</v>
      </c>
      <c r="E80" s="8">
        <v>138674</v>
      </c>
      <c r="F80" s="8">
        <v>0</v>
      </c>
      <c r="G80" s="8">
        <v>13094</v>
      </c>
      <c r="H80" s="8">
        <v>13000</v>
      </c>
      <c r="I80" s="8">
        <v>30000</v>
      </c>
    </row>
    <row r="81" spans="1:9" ht="17" x14ac:dyDescent="0.2">
      <c r="A81" s="1" t="s">
        <v>72</v>
      </c>
      <c r="B81" s="1" t="s">
        <v>99</v>
      </c>
      <c r="C81" s="1"/>
      <c r="D81" s="8">
        <v>150000</v>
      </c>
      <c r="E81" s="8">
        <v>225929</v>
      </c>
      <c r="F81" s="8">
        <v>150000</v>
      </c>
      <c r="G81" s="8">
        <f>80000+127301</f>
        <v>207301</v>
      </c>
      <c r="H81" s="8">
        <v>150000</v>
      </c>
      <c r="I81" s="8">
        <v>180000</v>
      </c>
    </row>
    <row r="82" spans="1:9" ht="17" x14ac:dyDescent="0.2">
      <c r="A82" s="1" t="s">
        <v>215</v>
      </c>
      <c r="B82" s="1" t="s">
        <v>165</v>
      </c>
      <c r="C82" s="1"/>
      <c r="D82" s="8">
        <v>0</v>
      </c>
      <c r="E82" s="8">
        <v>0</v>
      </c>
      <c r="F82" s="8">
        <v>2000</v>
      </c>
      <c r="G82" s="8">
        <v>0</v>
      </c>
      <c r="H82" s="8">
        <v>0</v>
      </c>
      <c r="I82" s="8">
        <v>500000</v>
      </c>
    </row>
    <row r="83" spans="1:9" ht="17" x14ac:dyDescent="0.2">
      <c r="A83" s="1" t="s">
        <v>73</v>
      </c>
      <c r="B83" s="1" t="s">
        <v>100</v>
      </c>
      <c r="C83" s="1"/>
      <c r="D83" s="8">
        <v>818000</v>
      </c>
      <c r="E83" s="8">
        <v>963350</v>
      </c>
      <c r="F83" s="8">
        <v>550000</v>
      </c>
      <c r="G83" s="8">
        <v>420305</v>
      </c>
      <c r="H83" s="8">
        <f t="shared" ref="H83" si="6">G83/10*12</f>
        <v>504366</v>
      </c>
      <c r="I83" s="8">
        <v>550000</v>
      </c>
    </row>
    <row r="84" spans="1:9" ht="15.5" hidden="1" customHeight="1" x14ac:dyDescent="0.2">
      <c r="A84" s="1" t="s">
        <v>155</v>
      </c>
      <c r="B84" s="1" t="s">
        <v>156</v>
      </c>
      <c r="C84" s="1" t="s">
        <v>209</v>
      </c>
      <c r="D84" s="8">
        <v>0</v>
      </c>
      <c r="E84" s="8">
        <v>26502</v>
      </c>
      <c r="F84" s="8">
        <v>0</v>
      </c>
      <c r="G84" s="8">
        <v>0</v>
      </c>
      <c r="H84" s="8">
        <v>0</v>
      </c>
      <c r="I84" s="8">
        <v>0</v>
      </c>
    </row>
    <row r="85" spans="1:9" ht="17" hidden="1" x14ac:dyDescent="0.2">
      <c r="A85" s="1" t="s">
        <v>157</v>
      </c>
      <c r="B85" s="1" t="s">
        <v>158</v>
      </c>
      <c r="C85" s="1" t="s">
        <v>209</v>
      </c>
      <c r="D85" s="8">
        <v>26300</v>
      </c>
      <c r="E85" s="8">
        <v>22579</v>
      </c>
      <c r="F85" s="8">
        <v>0</v>
      </c>
      <c r="G85" s="8">
        <v>9</v>
      </c>
      <c r="H85" s="8">
        <v>0</v>
      </c>
      <c r="I85" s="8">
        <f t="shared" ref="I85:I93" si="7">H85</f>
        <v>0</v>
      </c>
    </row>
    <row r="86" spans="1:9" ht="17" x14ac:dyDescent="0.2">
      <c r="A86" s="1" t="s">
        <v>74</v>
      </c>
      <c r="B86" s="1" t="s">
        <v>101</v>
      </c>
      <c r="C86" s="1"/>
      <c r="D86" s="8">
        <v>1803200</v>
      </c>
      <c r="E86" s="8">
        <v>3068095</v>
      </c>
      <c r="F86" s="8">
        <v>1800000</v>
      </c>
      <c r="G86" s="8">
        <v>1102290</v>
      </c>
      <c r="H86" s="8">
        <f>G86/10*12</f>
        <v>1322748</v>
      </c>
      <c r="I86" s="8">
        <v>1800000</v>
      </c>
    </row>
    <row r="87" spans="1:9" ht="17" x14ac:dyDescent="0.2">
      <c r="A87" s="1" t="s">
        <v>75</v>
      </c>
      <c r="B87" s="1" t="s">
        <v>102</v>
      </c>
      <c r="C87" s="1"/>
      <c r="D87" s="8">
        <v>24000</v>
      </c>
      <c r="E87" s="8">
        <v>28144</v>
      </c>
      <c r="F87" s="8">
        <v>28000</v>
      </c>
      <c r="G87" s="8">
        <v>18128</v>
      </c>
      <c r="H87" s="8">
        <f>G87/10*12</f>
        <v>21753.599999999999</v>
      </c>
      <c r="I87" s="8">
        <v>25000</v>
      </c>
    </row>
    <row r="88" spans="1:9" ht="17" x14ac:dyDescent="0.2">
      <c r="A88" s="1" t="s">
        <v>76</v>
      </c>
      <c r="B88" s="1" t="s">
        <v>103</v>
      </c>
      <c r="C88" s="1"/>
      <c r="D88" s="8">
        <v>19700</v>
      </c>
      <c r="E88" s="8">
        <v>19671</v>
      </c>
      <c r="F88" s="8">
        <v>20300</v>
      </c>
      <c r="G88" s="8">
        <v>621</v>
      </c>
      <c r="H88" s="8">
        <f>G88</f>
        <v>621</v>
      </c>
      <c r="I88" s="8">
        <v>25000</v>
      </c>
    </row>
    <row r="89" spans="1:9" ht="17" x14ac:dyDescent="0.2">
      <c r="A89" s="1" t="s">
        <v>77</v>
      </c>
      <c r="B89" s="1" t="s">
        <v>105</v>
      </c>
      <c r="C89" s="1"/>
      <c r="D89" s="8">
        <v>0</v>
      </c>
      <c r="E89" s="8">
        <v>1486902</v>
      </c>
      <c r="F89" s="8">
        <v>600000</v>
      </c>
      <c r="G89" s="8">
        <v>51756</v>
      </c>
      <c r="H89" s="8">
        <f t="shared" ref="H89:H91" si="8">G89</f>
        <v>51756</v>
      </c>
      <c r="I89" s="8">
        <v>50000</v>
      </c>
    </row>
    <row r="90" spans="1:9" ht="17" x14ac:dyDescent="0.2">
      <c r="A90" s="1" t="s">
        <v>78</v>
      </c>
      <c r="B90" s="1" t="s">
        <v>106</v>
      </c>
      <c r="C90" s="1" t="s">
        <v>195</v>
      </c>
      <c r="D90" s="8">
        <v>30000</v>
      </c>
      <c r="E90" s="8">
        <v>5130</v>
      </c>
      <c r="F90" s="8">
        <v>20000</v>
      </c>
      <c r="G90" s="8">
        <v>67830</v>
      </c>
      <c r="H90" s="8">
        <f t="shared" si="8"/>
        <v>67830</v>
      </c>
      <c r="I90" s="8">
        <v>50000</v>
      </c>
    </row>
    <row r="91" spans="1:9" ht="17" x14ac:dyDescent="0.2">
      <c r="A91" s="1" t="s">
        <v>79</v>
      </c>
      <c r="B91" s="1" t="s">
        <v>58</v>
      </c>
      <c r="C91" s="1" t="s">
        <v>194</v>
      </c>
      <c r="D91" s="8">
        <v>0</v>
      </c>
      <c r="E91" s="8">
        <v>4584</v>
      </c>
      <c r="F91" s="8">
        <v>33100</v>
      </c>
      <c r="G91" s="8">
        <v>1000</v>
      </c>
      <c r="H91" s="8">
        <f t="shared" si="8"/>
        <v>1000</v>
      </c>
      <c r="I91" s="8">
        <v>1000</v>
      </c>
    </row>
    <row r="92" spans="1:9" ht="17" x14ac:dyDescent="0.2">
      <c r="A92" s="1" t="s">
        <v>80</v>
      </c>
      <c r="B92" s="1" t="s">
        <v>104</v>
      </c>
      <c r="C92" s="1" t="s">
        <v>219</v>
      </c>
      <c r="D92" s="8">
        <v>114100</v>
      </c>
      <c r="E92" s="8">
        <v>118594</v>
      </c>
      <c r="F92" s="8">
        <v>100000</v>
      </c>
      <c r="G92" s="8">
        <v>80112</v>
      </c>
      <c r="H92" s="8">
        <f>G92/10*12</f>
        <v>96134.399999999994</v>
      </c>
      <c r="I92" s="8">
        <v>100000</v>
      </c>
    </row>
    <row r="93" spans="1:9" ht="17" x14ac:dyDescent="0.2">
      <c r="A93" s="1" t="s">
        <v>32</v>
      </c>
      <c r="B93" s="1" t="s">
        <v>59</v>
      </c>
      <c r="C93" s="1"/>
      <c r="D93" s="8">
        <v>700000</v>
      </c>
      <c r="E93" s="8">
        <v>700000</v>
      </c>
      <c r="F93" s="8">
        <v>700000</v>
      </c>
      <c r="G93" s="8">
        <v>700000</v>
      </c>
      <c r="H93" s="8">
        <v>700000</v>
      </c>
      <c r="I93" s="8">
        <f t="shared" si="7"/>
        <v>700000</v>
      </c>
    </row>
    <row r="94" spans="1:9" ht="16" x14ac:dyDescent="0.2">
      <c r="A94" s="10" t="s">
        <v>41</v>
      </c>
      <c r="B94" s="3"/>
      <c r="C94" s="3"/>
      <c r="D94" s="9">
        <f>SUM(D49:D93)</f>
        <v>8230100</v>
      </c>
      <c r="E94" s="9">
        <f>SUM(E49:E93)</f>
        <v>10198322</v>
      </c>
      <c r="F94" s="9">
        <f>SUM(F50:F93)</f>
        <v>9787300</v>
      </c>
      <c r="G94" s="9">
        <f>SUM(G50:G93)</f>
        <v>5743846</v>
      </c>
      <c r="H94" s="9">
        <f>SUM(H50:H93)</f>
        <v>6350313.7999999989</v>
      </c>
      <c r="I94" s="9">
        <f t="shared" ref="I94" si="9">SUM(I50:I93)</f>
        <v>9532000</v>
      </c>
    </row>
    <row r="96" spans="1:9" x14ac:dyDescent="0.2">
      <c r="B96" s="23"/>
      <c r="C96" s="23"/>
      <c r="D96" s="23"/>
      <c r="E96" s="23"/>
      <c r="F96" s="16"/>
      <c r="G96" s="16"/>
      <c r="H96" s="16"/>
      <c r="I96" s="16"/>
    </row>
    <row r="97" spans="2:9" x14ac:dyDescent="0.2">
      <c r="B97" s="23"/>
      <c r="C97" s="23"/>
      <c r="D97" s="23"/>
      <c r="E97" s="23"/>
      <c r="F97" s="16"/>
      <c r="G97" s="16"/>
      <c r="H97" s="16"/>
      <c r="I97" s="16"/>
    </row>
    <row r="98" spans="2:9" x14ac:dyDescent="0.2">
      <c r="B98" s="23"/>
      <c r="C98" s="23"/>
      <c r="D98" s="23"/>
      <c r="E98" s="23"/>
      <c r="F98" s="15"/>
      <c r="G98" s="15"/>
      <c r="H98" s="15"/>
      <c r="I98" s="15"/>
    </row>
    <row r="99" spans="2:9" x14ac:dyDescent="0.2">
      <c r="B99" s="23"/>
      <c r="C99" s="23"/>
      <c r="D99" s="23"/>
      <c r="E99" s="23"/>
      <c r="F99" s="17"/>
      <c r="G99" s="17"/>
      <c r="H99" s="17"/>
      <c r="I99" s="17"/>
    </row>
    <row r="100" spans="2:9" x14ac:dyDescent="0.2">
      <c r="B100" s="23"/>
      <c r="C100" s="23"/>
      <c r="D100" s="23"/>
      <c r="E100" s="23"/>
      <c r="F100" s="17"/>
      <c r="G100" s="17"/>
      <c r="H100" s="17"/>
      <c r="I100" s="17"/>
    </row>
  </sheetData>
  <mergeCells count="8">
    <mergeCell ref="B100:E100"/>
    <mergeCell ref="A2:F2"/>
    <mergeCell ref="A47:F47"/>
    <mergeCell ref="A1:F1"/>
    <mergeCell ref="B96:E96"/>
    <mergeCell ref="B97:E97"/>
    <mergeCell ref="B98:E98"/>
    <mergeCell ref="B99:E99"/>
  </mergeCells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souck</dc:creator>
  <cp:lastModifiedBy>Petr Tesař</cp:lastModifiedBy>
  <cp:lastPrinted>2019-02-27T12:15:04Z</cp:lastPrinted>
  <dcterms:created xsi:type="dcterms:W3CDTF">2019-02-08T11:01:01Z</dcterms:created>
  <dcterms:modified xsi:type="dcterms:W3CDTF">2019-11-28T10:00:45Z</dcterms:modified>
</cp:coreProperties>
</file>